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630" yWindow="-105" windowWidth="15480" windowHeight="10170"/>
  </bookViews>
  <sheets>
    <sheet name="Лист1 (2)" sheetId="7" r:id="rId1"/>
  </sheets>
  <calcPr calcId="144525"/>
</workbook>
</file>

<file path=xl/calcChain.xml><?xml version="1.0" encoding="utf-8"?>
<calcChain xmlns="http://schemas.openxmlformats.org/spreadsheetml/2006/main">
  <c r="L14" i="7" l="1"/>
  <c r="J14" i="7"/>
  <c r="N14" i="7" l="1"/>
  <c r="O14" i="7"/>
  <c r="P14" i="7" s="1"/>
  <c r="Q14" i="7" s="1"/>
  <c r="M14" i="7"/>
  <c r="K14" i="7"/>
  <c r="Q15" i="7" l="1"/>
</calcChain>
</file>

<file path=xl/sharedStrings.xml><?xml version="1.0" encoding="utf-8"?>
<sst xmlns="http://schemas.openxmlformats.org/spreadsheetml/2006/main" count="37" uniqueCount="36">
  <si>
    <t>№ п/п</t>
  </si>
  <si>
    <t>наименование товара</t>
  </si>
  <si>
    <t>Ед. измерения</t>
  </si>
  <si>
    <t>По общедоступным результатам изучения рынка на основании исследования цен потенциальных поставщиков начальная (максимальная) цена государственного контракта  по группе 1511000 Мясо и мясные продукты  на четвертый  квартал составляет 427130,00(Четыреста двадцать семь тысяч сто тридцать) рублей. Будем проводить размещение заказа путем запроса котировок.</t>
  </si>
  <si>
    <t xml:space="preserve">Обоснования начальной (максимальной) цены контракта в соответствии с </t>
  </si>
  <si>
    <t>Количество</t>
  </si>
  <si>
    <t>Однородность совокупности значений выявленных цен, используемых в расчетае Н(М)ЦК,ЦКЕП</t>
  </si>
  <si>
    <t>Н(М)Ц, ЦКЕП, определяемая методом сопоставимых рыночных цен (анализ рынка)</t>
  </si>
  <si>
    <t>Средняя арифметическая цена за единицу      &lt;Ц&gt;</t>
  </si>
  <si>
    <t>Среднее квадратичное отклонение</t>
  </si>
  <si>
    <t>Коэфицент вариации цен V (%) ,(не должен превышать 33%)</t>
  </si>
  <si>
    <t>Цена за единицу измерения. (руб)</t>
  </si>
  <si>
    <t>Н(М)ЦК,ЦКЕП контракта с учетом округления цены за единицу (руб)</t>
  </si>
  <si>
    <t xml:space="preserve">  </t>
  </si>
  <si>
    <t>&lt;ц&gt; - средняя арифметическая величина цены единицы товара, работы, услуги;</t>
  </si>
  <si>
    <t>n - количество значений, используемых в расчете.</t>
  </si>
  <si>
    <t xml:space="preserve">Федеральный закон № 44-ФЗ от 05.04.2013г. "О контрактной системе в сфере закупок  товаров,  работ, </t>
  </si>
  <si>
    <t>Исполнитель ______________________</t>
  </si>
  <si>
    <t>Информация о ценах полученных в результате Мониторинга, проводимого Заказчиком. (с указанием номера и даты входящего письма с такой информацией)*</t>
  </si>
  <si>
    <t>* Письма с ценовой информацией поставщиков хранятся у Заказчика</t>
  </si>
  <si>
    <t xml:space="preserve">    </t>
  </si>
  <si>
    <t>Начальная (максимальная) цена контракта определена заказчиком исходя из анализа рынка предложений методом сопоставимых рыночных цен и в пределах средств, предусмотренных на данные цели. Метод сопостовимых рыночных цен - приоритетный метод расчет НМЦК, в соответствии с ч.6 ст.22</t>
  </si>
  <si>
    <t xml:space="preserve">При использовании метода сопоставления рыночных цен заказчик установил начальную (максимальную) цену контракта на основании информации о рыночных ценах идентичных товаров, планируемых к закупкам. </t>
  </si>
  <si>
    <t xml:space="preserve">  услуг для обеспечения государственных и муниципальных нужд"</t>
  </si>
  <si>
    <t>Цена контракта включает в себя все расходы на транспортировку, уплату таможенных пошлин, налогов, сборов (выплаченные или подлежащие выплате), разгрузочные работы на склад Заказчика, страхование и иные расходы, связанные с поставкой товара.</t>
  </si>
  <si>
    <t>код по ОКПД2</t>
  </si>
  <si>
    <t>Раздел V. Обоснование начальной (максимальной) цены контракта.</t>
  </si>
  <si>
    <t>Средняя из предложенных: Цена за единицу изм. С округлением (вниз) до сотых долей после запятой (руб)</t>
  </si>
  <si>
    <t>шт</t>
  </si>
  <si>
    <t>Приобретение готовой модульной конструкции фельдшерско-акушерского пункта</t>
  </si>
  <si>
    <t>16.23.20.140</t>
  </si>
  <si>
    <t>Дата расчетов обоснования цены: 31.01.2022 г.</t>
  </si>
  <si>
    <t>Сотрудник контрактной службы: Османкина Наталья Владимировна 8 914 489 86 92</t>
  </si>
  <si>
    <t>ООО Металл-Строй исх № 22/014 от 24.01.2022 г.</t>
  </si>
  <si>
    <t>ООО АвтоСиб38 вх № 1 от 31.01.2022 г.</t>
  </si>
  <si>
    <t>ООО Модуль-проект38 исх № 22/10 от 24.01.2022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</si>
</sst>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0.00000"/>
    <numFmt numFmtId="165" formatCode="#,##0.0000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43" fontId="7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justify"/>
    </xf>
    <xf numFmtId="0" fontId="2" fillId="0" borderId="0" xfId="0" applyFont="1" applyAlignment="1">
      <alignment vertical="center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164" fontId="5" fillId="0" borderId="2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43" fontId="5" fillId="0" borderId="1" xfId="2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8" fillId="0" borderId="7" xfId="0" applyFont="1" applyBorder="1"/>
    <xf numFmtId="0" fontId="5" fillId="0" borderId="2" xfId="0" applyFont="1" applyBorder="1" applyAlignment="1" applyProtection="1">
      <alignment horizontal="center" vertical="center"/>
    </xf>
    <xf numFmtId="164" fontId="9" fillId="2" borderId="2" xfId="0" applyNumberFormat="1" applyFont="1" applyFill="1" applyBorder="1"/>
    <xf numFmtId="2" fontId="8" fillId="0" borderId="1" xfId="0" applyNumberFormat="1" applyFont="1" applyFill="1" applyBorder="1" applyAlignment="1">
      <alignment vertical="center"/>
    </xf>
    <xf numFmtId="164" fontId="8" fillId="0" borderId="1" xfId="0" applyNumberFormat="1" applyFont="1" applyFill="1" applyBorder="1" applyAlignment="1">
      <alignment vertical="center"/>
    </xf>
    <xf numFmtId="43" fontId="8" fillId="0" borderId="1" xfId="2" applyFont="1" applyFill="1" applyBorder="1" applyAlignment="1">
      <alignment vertical="center"/>
    </xf>
    <xf numFmtId="0" fontId="11" fillId="0" borderId="0" xfId="0" applyFont="1"/>
    <xf numFmtId="0" fontId="12" fillId="0" borderId="0" xfId="0" applyFont="1" applyAlignment="1"/>
    <xf numFmtId="0" fontId="13" fillId="0" borderId="0" xfId="1" applyFont="1" applyAlignment="1">
      <alignment horizontal="center" wrapText="1"/>
    </xf>
    <xf numFmtId="0" fontId="14" fillId="0" borderId="0" xfId="1" applyFont="1" applyAlignment="1">
      <alignment horizontal="left" wrapText="1"/>
    </xf>
    <xf numFmtId="0" fontId="15" fillId="0" borderId="0" xfId="0" applyFont="1" applyFill="1"/>
    <xf numFmtId="4" fontId="11" fillId="0" borderId="0" xfId="0" applyNumberFormat="1" applyFont="1"/>
    <xf numFmtId="0" fontId="8" fillId="0" borderId="0" xfId="0" applyFont="1" applyAlignment="1">
      <alignment horizontal="justify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7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3" fillId="0" borderId="0" xfId="1" applyFont="1" applyAlignment="1">
      <alignment horizontal="center" wrapText="1"/>
    </xf>
    <xf numFmtId="0" fontId="13" fillId="0" borderId="5" xfId="1" applyFont="1" applyBorder="1" applyAlignment="1">
      <alignment horizont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18" fillId="2" borderId="1" xfId="3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</cellXfs>
  <cellStyles count="4">
    <cellStyle name="Гиперссылка" xfId="3" builtinId="8"/>
    <cellStyle name="Обычный" xfId="0" builtinId="0"/>
    <cellStyle name="Обычный 2" xfId="1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12</xdr:row>
          <xdr:rowOff>19050</xdr:rowOff>
        </xdr:from>
        <xdr:to>
          <xdr:col>11</xdr:col>
          <xdr:colOff>666750</xdr:colOff>
          <xdr:row>12</xdr:row>
          <xdr:rowOff>542925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11</xdr:row>
          <xdr:rowOff>523875</xdr:rowOff>
        </xdr:from>
        <xdr:to>
          <xdr:col>12</xdr:col>
          <xdr:colOff>1276350</xdr:colOff>
          <xdr:row>12</xdr:row>
          <xdr:rowOff>476250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11</xdr:row>
          <xdr:rowOff>400050</xdr:rowOff>
        </xdr:from>
        <xdr:to>
          <xdr:col>13</xdr:col>
          <xdr:colOff>1247775</xdr:colOff>
          <xdr:row>12</xdr:row>
          <xdr:rowOff>323850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w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w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Q40"/>
  <sheetViews>
    <sheetView tabSelected="1" topLeftCell="B8" zoomScale="77" zoomScaleNormal="77" workbookViewId="0">
      <selection activeCell="W18" sqref="W18"/>
    </sheetView>
  </sheetViews>
  <sheetFormatPr defaultRowHeight="15" x14ac:dyDescent="0.25"/>
  <cols>
    <col min="1" max="1" width="9.140625" style="16" hidden="1" customWidth="1"/>
    <col min="2" max="2" width="4" style="16" customWidth="1"/>
    <col min="3" max="3" width="27.28515625" style="16" customWidth="1"/>
    <col min="4" max="4" width="14" style="16" customWidth="1"/>
    <col min="5" max="5" width="8" style="16" customWidth="1"/>
    <col min="6" max="6" width="6.7109375" style="16" customWidth="1"/>
    <col min="7" max="7" width="14.140625" style="16" customWidth="1"/>
    <col min="8" max="9" width="14" style="16" customWidth="1"/>
    <col min="10" max="10" width="13.85546875" style="16" customWidth="1"/>
    <col min="11" max="11" width="11.28515625" style="16" customWidth="1"/>
    <col min="12" max="12" width="13.85546875" style="16" customWidth="1"/>
    <col min="13" max="13" width="24.140625" style="16" customWidth="1"/>
    <col min="14" max="14" width="19" style="16" customWidth="1"/>
    <col min="15" max="15" width="13" style="16" customWidth="1"/>
    <col min="16" max="16" width="15" style="16" customWidth="1"/>
    <col min="17" max="17" width="14.5703125" style="16" customWidth="1"/>
    <col min="18" max="16384" width="9.140625" style="16"/>
  </cols>
  <sheetData>
    <row r="2" spans="1:17" ht="17.25" customHeight="1" x14ac:dyDescent="0.25">
      <c r="A2" s="42" t="s">
        <v>26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</row>
    <row r="4" spans="1:17" ht="15" hidden="1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</row>
    <row r="5" spans="1:17" ht="16.5" x14ac:dyDescent="0.25">
      <c r="A5" s="17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7" ht="16.5" x14ac:dyDescent="0.25">
      <c r="A6" s="43" t="s">
        <v>16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7" spans="1:17" ht="17.25" hidden="1" customHeight="1" x14ac:dyDescent="0.25">
      <c r="A7" s="44" t="s">
        <v>23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</row>
    <row r="8" spans="1:17" ht="15.75" customHeight="1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" customHeight="1" x14ac:dyDescent="0.25">
      <c r="A9" s="18"/>
      <c r="B9" s="45" t="s">
        <v>29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</row>
    <row r="10" spans="1:17" ht="18" customHeight="1" x14ac:dyDescent="0.3">
      <c r="A10" s="19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</row>
    <row r="11" spans="1:17" ht="66" customHeight="1" x14ac:dyDescent="0.25">
      <c r="B11" s="39" t="s">
        <v>0</v>
      </c>
      <c r="C11" s="39" t="s">
        <v>1</v>
      </c>
      <c r="D11" s="39" t="s">
        <v>25</v>
      </c>
      <c r="E11" s="47" t="s">
        <v>2</v>
      </c>
      <c r="F11" s="47" t="s">
        <v>5</v>
      </c>
      <c r="G11" s="48" t="s">
        <v>18</v>
      </c>
      <c r="H11" s="49"/>
      <c r="I11" s="50"/>
      <c r="J11" s="34" t="s">
        <v>6</v>
      </c>
      <c r="K11" s="51"/>
      <c r="L11" s="51"/>
      <c r="M11" s="35"/>
      <c r="N11" s="48" t="s">
        <v>7</v>
      </c>
      <c r="O11" s="49"/>
      <c r="P11" s="49"/>
      <c r="Q11" s="50"/>
    </row>
    <row r="12" spans="1:17" ht="42" customHeight="1" x14ac:dyDescent="0.25">
      <c r="B12" s="39"/>
      <c r="C12" s="39"/>
      <c r="D12" s="39"/>
      <c r="E12" s="36"/>
      <c r="F12" s="36"/>
      <c r="G12" s="52" t="s">
        <v>33</v>
      </c>
      <c r="H12" s="52" t="s">
        <v>34</v>
      </c>
      <c r="I12" s="52" t="s">
        <v>35</v>
      </c>
      <c r="J12" s="34" t="s">
        <v>8</v>
      </c>
      <c r="K12" s="34" t="s">
        <v>9</v>
      </c>
      <c r="L12" s="35"/>
      <c r="M12" s="8" t="s">
        <v>10</v>
      </c>
      <c r="N12" s="36"/>
      <c r="O12" s="34" t="s">
        <v>11</v>
      </c>
      <c r="P12" s="34" t="s">
        <v>27</v>
      </c>
      <c r="Q12" s="39" t="s">
        <v>12</v>
      </c>
    </row>
    <row r="13" spans="1:17" ht="67.5" customHeight="1" x14ac:dyDescent="0.25">
      <c r="B13" s="39"/>
      <c r="C13" s="47"/>
      <c r="D13" s="39"/>
      <c r="E13" s="37"/>
      <c r="F13" s="37"/>
      <c r="G13" s="53"/>
      <c r="H13" s="53"/>
      <c r="I13" s="53"/>
      <c r="J13" s="38"/>
      <c r="K13" s="40" t="s">
        <v>13</v>
      </c>
      <c r="L13" s="41"/>
      <c r="M13" s="10"/>
      <c r="N13" s="37"/>
      <c r="O13" s="38"/>
      <c r="P13" s="38"/>
      <c r="Q13" s="39"/>
    </row>
    <row r="14" spans="1:17" ht="96.75" customHeight="1" x14ac:dyDescent="0.25">
      <c r="B14" s="9">
        <v>1</v>
      </c>
      <c r="C14" s="25" t="s">
        <v>29</v>
      </c>
      <c r="D14" s="23" t="s">
        <v>30</v>
      </c>
      <c r="E14" s="11" t="s">
        <v>28</v>
      </c>
      <c r="F14" s="24">
        <v>1</v>
      </c>
      <c r="G14" s="7">
        <v>6515000</v>
      </c>
      <c r="H14" s="7">
        <v>6490000</v>
      </c>
      <c r="I14" s="7">
        <v>6495000</v>
      </c>
      <c r="J14" s="5">
        <f>AVERAGE(G14:I14)</f>
        <v>6500000</v>
      </c>
      <c r="K14" s="12">
        <f t="shared" ref="K14" si="0">DEVSQ(J14:J14,G14,I14,H14)/2</f>
        <v>175000000</v>
      </c>
      <c r="L14" s="54">
        <f>STDEV(G14:I14)</f>
        <v>13228.756555322952</v>
      </c>
      <c r="M14" s="6">
        <f>L14/J14*100</f>
        <v>0.2035193316203531</v>
      </c>
      <c r="N14" s="13">
        <f t="shared" ref="N14" si="1">F14*J14</f>
        <v>6500000</v>
      </c>
      <c r="O14" s="14">
        <f>J14</f>
        <v>6500000</v>
      </c>
      <c r="P14" s="15">
        <f>ROUND(O14,2)</f>
        <v>6500000</v>
      </c>
      <c r="Q14" s="15">
        <f>P14*F14</f>
        <v>6500000</v>
      </c>
    </row>
    <row r="15" spans="1:17" s="20" customFormat="1" ht="14.25" x14ac:dyDescent="0.2">
      <c r="B15" s="29"/>
      <c r="C15" s="30"/>
      <c r="D15" s="30"/>
      <c r="E15" s="31"/>
      <c r="F15" s="31"/>
      <c r="G15" s="31"/>
      <c r="H15" s="31"/>
      <c r="I15" s="31"/>
      <c r="J15" s="31"/>
      <c r="K15" s="30"/>
      <c r="L15" s="30"/>
      <c r="M15" s="31"/>
      <c r="N15" s="31"/>
      <c r="O15" s="31"/>
      <c r="P15" s="32"/>
      <c r="Q15" s="15">
        <f>SUM(Q14:Q14)</f>
        <v>6500000</v>
      </c>
    </row>
    <row r="16" spans="1:17" x14ac:dyDescent="0.25">
      <c r="M16" s="21"/>
    </row>
    <row r="17" spans="1:17" x14ac:dyDescent="0.25">
      <c r="M17" s="21"/>
    </row>
    <row r="18" spans="1:17" x14ac:dyDescent="0.25">
      <c r="B18" s="28" t="s">
        <v>19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</row>
    <row r="19" spans="1:17" ht="60" customHeight="1" x14ac:dyDescent="0.3">
      <c r="A19" s="1" t="s">
        <v>3</v>
      </c>
      <c r="B19" s="33" t="s">
        <v>21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</row>
    <row r="20" spans="1:17" ht="57.75" customHeight="1" x14ac:dyDescent="0.3">
      <c r="A20" s="1"/>
      <c r="B20" s="33" t="s">
        <v>22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</row>
    <row r="21" spans="1:17" ht="57.75" customHeight="1" x14ac:dyDescent="0.3">
      <c r="A21" s="1"/>
      <c r="B21" s="33" t="s">
        <v>24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</row>
    <row r="22" spans="1:17" ht="57.75" customHeight="1" x14ac:dyDescent="0.3">
      <c r="A22" s="1"/>
      <c r="C22" s="2" t="s">
        <v>17</v>
      </c>
      <c r="D22" s="2"/>
      <c r="E22" s="26" t="s">
        <v>32</v>
      </c>
      <c r="F22" s="26"/>
      <c r="G22" s="26"/>
      <c r="H22" s="26"/>
      <c r="I22" s="26"/>
      <c r="J22" s="2"/>
      <c r="K22" s="2"/>
      <c r="L22" s="27" t="s">
        <v>31</v>
      </c>
      <c r="M22" s="27"/>
    </row>
    <row r="23" spans="1:17" ht="15" customHeight="1" x14ac:dyDescent="0.25"/>
    <row r="24" spans="1:17" x14ac:dyDescent="0.25">
      <c r="C24" s="3"/>
      <c r="D24" s="3"/>
    </row>
    <row r="27" spans="1:17" ht="15" customHeight="1" x14ac:dyDescent="0.25">
      <c r="N27" s="16" t="s">
        <v>20</v>
      </c>
    </row>
    <row r="28" spans="1:17" x14ac:dyDescent="0.25">
      <c r="C28" s="3"/>
      <c r="D28" s="3"/>
      <c r="E28" s="3"/>
    </row>
    <row r="29" spans="1:17" ht="15" customHeight="1" x14ac:dyDescent="0.25">
      <c r="C29" s="4"/>
      <c r="D29" s="4"/>
      <c r="E29" s="4"/>
    </row>
    <row r="30" spans="1:17" x14ac:dyDescent="0.25">
      <c r="C30" s="4"/>
      <c r="D30" s="4"/>
      <c r="E30" s="4"/>
    </row>
    <row r="31" spans="1:17" ht="15" customHeight="1" x14ac:dyDescent="0.25">
      <c r="C31" s="4"/>
      <c r="D31" s="4"/>
      <c r="E31" s="4"/>
    </row>
    <row r="33" spans="1:5" ht="15" customHeight="1" x14ac:dyDescent="0.25"/>
    <row r="34" spans="1:5" ht="15" customHeight="1" x14ac:dyDescent="0.25">
      <c r="C34" s="4"/>
      <c r="D34" s="4"/>
      <c r="E34" s="4"/>
    </row>
    <row r="39" spans="1:5" ht="128.25" x14ac:dyDescent="0.25">
      <c r="A39" s="22" t="s">
        <v>14</v>
      </c>
    </row>
    <row r="40" spans="1:5" ht="90" x14ac:dyDescent="0.25">
      <c r="A40" s="22" t="s">
        <v>15</v>
      </c>
    </row>
  </sheetData>
  <mergeCells count="29">
    <mergeCell ref="D11:D13"/>
    <mergeCell ref="A2:Q4"/>
    <mergeCell ref="A6:Q6"/>
    <mergeCell ref="A7:Q8"/>
    <mergeCell ref="B9:Q10"/>
    <mergeCell ref="B11:B13"/>
    <mergeCell ref="C11:C13"/>
    <mergeCell ref="E11:E13"/>
    <mergeCell ref="F11:F13"/>
    <mergeCell ref="G11:I11"/>
    <mergeCell ref="J11:M11"/>
    <mergeCell ref="N11:Q11"/>
    <mergeCell ref="G12:G13"/>
    <mergeCell ref="H12:H13"/>
    <mergeCell ref="I12:I13"/>
    <mergeCell ref="J12:J13"/>
    <mergeCell ref="K12:L12"/>
    <mergeCell ref="N12:N13"/>
    <mergeCell ref="O12:O13"/>
    <mergeCell ref="P12:P13"/>
    <mergeCell ref="Q12:Q13"/>
    <mergeCell ref="K13:L13"/>
    <mergeCell ref="E22:I22"/>
    <mergeCell ref="L22:M22"/>
    <mergeCell ref="B18:Q18"/>
    <mergeCell ref="B15:P15"/>
    <mergeCell ref="B19:Q19"/>
    <mergeCell ref="B20:Q20"/>
    <mergeCell ref="B21:Q21"/>
  </mergeCells>
  <pageMargins left="0.70866141732283472" right="0.70866141732283472" top="0.74803149606299213" bottom="0.74803149606299213" header="0.31496062992125984" footer="0.31496062992125984"/>
  <pageSetup paperSize="9" scale="57" fitToHeight="12" orientation="landscape" r:id="rId1"/>
  <colBreaks count="1" manualBreakCount="1">
    <brk id="7" max="1048575" man="1"/>
  </colBreaks>
  <drawing r:id="rId2"/>
  <legacyDrawing r:id="rId3"/>
  <oleObjects>
    <mc:AlternateContent xmlns:mc="http://schemas.openxmlformats.org/markup-compatibility/2006">
      <mc:Choice Requires="x14">
        <oleObject progId="Equation.DSMT4" shapeId="2049" r:id="rId4">
          <objectPr defaultSize="0" autoPict="0" r:id="rId5">
            <anchor moveWithCells="1" sizeWithCells="1">
              <from>
                <xdr:col>10</xdr:col>
                <xdr:colOff>76200</xdr:colOff>
                <xdr:row>12</xdr:row>
                <xdr:rowOff>19050</xdr:rowOff>
              </from>
              <to>
                <xdr:col>11</xdr:col>
                <xdr:colOff>666750</xdr:colOff>
                <xdr:row>12</xdr:row>
                <xdr:rowOff>542925</xdr:rowOff>
              </to>
            </anchor>
          </objectPr>
        </oleObject>
      </mc:Choice>
      <mc:Fallback>
        <oleObject progId="Equation.DSMT4" shapeId="2049" r:id="rId4"/>
      </mc:Fallback>
    </mc:AlternateContent>
    <mc:AlternateContent xmlns:mc="http://schemas.openxmlformats.org/markup-compatibility/2006">
      <mc:Choice Requires="x14">
        <oleObject progId="Equation.DSMT4" shapeId="2050" r:id="rId6">
          <objectPr defaultSize="0" autoPict="0" r:id="rId7">
            <anchor moveWithCells="1" sizeWithCells="1">
              <from>
                <xdr:col>12</xdr:col>
                <xdr:colOff>171450</xdr:colOff>
                <xdr:row>11</xdr:row>
                <xdr:rowOff>523875</xdr:rowOff>
              </from>
              <to>
                <xdr:col>12</xdr:col>
                <xdr:colOff>1276350</xdr:colOff>
                <xdr:row>12</xdr:row>
                <xdr:rowOff>476250</xdr:rowOff>
              </to>
            </anchor>
          </objectPr>
        </oleObject>
      </mc:Choice>
      <mc:Fallback>
        <oleObject progId="Equation.DSMT4" shapeId="2050" r:id="rId6"/>
      </mc:Fallback>
    </mc:AlternateContent>
    <mc:AlternateContent xmlns:mc="http://schemas.openxmlformats.org/markup-compatibility/2006">
      <mc:Choice Requires="x14">
        <oleObject progId="Equation.DSMT4" shapeId="2051" r:id="rId8">
          <objectPr defaultSize="0" autoPict="0" r:id="rId9">
            <anchor moveWithCells="1" sizeWithCells="1">
              <from>
                <xdr:col>13</xdr:col>
                <xdr:colOff>0</xdr:colOff>
                <xdr:row>11</xdr:row>
                <xdr:rowOff>400050</xdr:rowOff>
              </from>
              <to>
                <xdr:col>13</xdr:col>
                <xdr:colOff>1247775</xdr:colOff>
                <xdr:row>12</xdr:row>
                <xdr:rowOff>323850</xdr:rowOff>
              </to>
            </anchor>
          </objectPr>
        </oleObject>
      </mc:Choice>
      <mc:Fallback>
        <oleObject progId="Equation.DSMT4" shapeId="2051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>Reanimator Extreme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Наталья</cp:lastModifiedBy>
  <cp:lastPrinted>2022-01-31T05:23:27Z</cp:lastPrinted>
  <dcterms:created xsi:type="dcterms:W3CDTF">2011-11-21T16:39:15Z</dcterms:created>
  <dcterms:modified xsi:type="dcterms:W3CDTF">2022-01-31T05:24:09Z</dcterms:modified>
</cp:coreProperties>
</file>